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silverman/Google Drive/3 - KB/Blog Posts &amp; Ideas/Strategy/Market Sizing 2020 11 28/"/>
    </mc:Choice>
  </mc:AlternateContent>
  <xr:revisionPtr revIDLastSave="0" documentId="13_ncr:1_{7AFFCDFA-2DA7-974F-9F8B-89682388D433}" xr6:coauthVersionLast="45" xr6:coauthVersionMax="45" xr10:uidLastSave="{00000000-0000-0000-0000-000000000000}"/>
  <bookViews>
    <workbookView xWindow="20" yWindow="460" windowWidth="51200" windowHeight="28340" xr2:uid="{DB036DCC-24C1-EA42-9627-A827905CB3D1}"/>
  </bookViews>
  <sheets>
    <sheet name="Market Sizing Worksheet" sheetId="3" r:id="rId1"/>
    <sheet name="Sample Market Sizing" sheetId="1" r:id="rId2"/>
    <sheet name="Market Sizing Method Comparison" sheetId="2" r:id="rId3"/>
  </sheets>
  <definedNames>
    <definedName name="_xlnm.Print_Area" localSheetId="2">'Market Sizing Method Comparison'!$B$2:$E$9</definedName>
    <definedName name="_xlnm.Print_Area" localSheetId="0">'Market Sizing Worksheet'!$B$2:$F$31</definedName>
    <definedName name="_xlnm.Print_Area" localSheetId="1">'Sample Market Sizing'!$B$2:$G$81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8" i="1"/>
  <c r="E67" i="1"/>
  <c r="C60" i="1"/>
  <c r="C58" i="1"/>
  <c r="G77" i="1" l="1"/>
  <c r="G75" i="1"/>
  <c r="E69" i="1"/>
  <c r="E65" i="1"/>
  <c r="G63" i="1"/>
  <c r="G61" i="1"/>
  <c r="G53" i="1"/>
  <c r="G51" i="1"/>
  <c r="G50" i="1"/>
  <c r="E53" i="1"/>
  <c r="E51" i="1"/>
  <c r="E50" i="1"/>
  <c r="C52" i="1"/>
  <c r="C54" i="1" s="1"/>
  <c r="C56" i="1" s="1"/>
  <c r="C79" i="1" s="1"/>
  <c r="G52" i="1" l="1"/>
  <c r="G54" i="1" s="1"/>
  <c r="E52" i="1"/>
  <c r="E54" i="1" s="1"/>
  <c r="E62" i="1" s="1"/>
  <c r="G41" i="1"/>
  <c r="G39" i="1"/>
  <c r="G37" i="1"/>
  <c r="G35" i="1"/>
  <c r="G34" i="1"/>
  <c r="G36" i="1" s="1"/>
  <c r="E39" i="1"/>
  <c r="E37" i="1"/>
  <c r="E35" i="1"/>
  <c r="E34" i="1"/>
  <c r="C36" i="1"/>
  <c r="C38" i="1" s="1"/>
  <c r="C40" i="1" s="1"/>
  <c r="C45" i="1" s="1"/>
  <c r="E64" i="1" l="1"/>
  <c r="G62" i="1"/>
  <c r="G38" i="1"/>
  <c r="G40" i="1" s="1"/>
  <c r="G42" i="1" s="1"/>
  <c r="G44" i="1" s="1"/>
  <c r="E36" i="1"/>
  <c r="E38" i="1" s="1"/>
  <c r="E40" i="1" s="1"/>
  <c r="E42" i="1" s="1"/>
  <c r="G23" i="1"/>
  <c r="G21" i="1"/>
  <c r="G19" i="1"/>
  <c r="G17" i="1"/>
  <c r="G16" i="1"/>
  <c r="E19" i="1"/>
  <c r="E17" i="1"/>
  <c r="E16" i="1"/>
  <c r="C18" i="1"/>
  <c r="C20" i="1" s="1"/>
  <c r="C29" i="1" s="1"/>
  <c r="E66" i="1" l="1"/>
  <c r="G64" i="1"/>
  <c r="G72" i="1" s="1"/>
  <c r="G74" i="1" s="1"/>
  <c r="G76" i="1" s="1"/>
  <c r="G78" i="1" s="1"/>
  <c r="G18" i="1"/>
  <c r="G20" i="1" s="1"/>
  <c r="G22" i="1" s="1"/>
  <c r="G24" i="1" s="1"/>
  <c r="G26" i="1" s="1"/>
  <c r="G28" i="1" s="1"/>
  <c r="E45" i="1"/>
  <c r="E46" i="1"/>
  <c r="G47" i="1"/>
  <c r="G46" i="1"/>
  <c r="G45" i="1"/>
  <c r="E18" i="1"/>
  <c r="E20" i="1" s="1"/>
  <c r="E22" i="1" s="1"/>
  <c r="E24" i="1" s="1"/>
  <c r="E30" i="1" s="1"/>
  <c r="G81" i="1" l="1"/>
  <c r="G80" i="1"/>
  <c r="G79" i="1"/>
  <c r="E80" i="1"/>
  <c r="E79" i="1"/>
  <c r="G29" i="1"/>
  <c r="G31" i="1"/>
  <c r="G30" i="1"/>
  <c r="E29" i="1"/>
</calcChain>
</file>

<file path=xl/sharedStrings.xml><?xml version="1.0" encoding="utf-8"?>
<sst xmlns="http://schemas.openxmlformats.org/spreadsheetml/2006/main" count="149" uniqueCount="111">
  <si>
    <t>Pro</t>
  </si>
  <si>
    <t>Con</t>
  </si>
  <si>
    <t>Top Down</t>
  </si>
  <si>
    <t>Bottom Up</t>
  </si>
  <si>
    <t>Value Capture</t>
  </si>
  <si>
    <t>Definition</t>
  </si>
  <si>
    <t>Summary Calculation</t>
  </si>
  <si>
    <t>Summary Example</t>
  </si>
  <si>
    <t>$100B / Year * 5% = $5B / Year</t>
  </si>
  <si>
    <t>Selling Price * # of Opportunities to Sell Product / Year</t>
  </si>
  <si>
    <t>$10 / Unit * 10,000 Units / Year = $100,000 / Year</t>
  </si>
  <si>
    <t>Value Created by Product Per Customer * % Value Captured * # of Customers</t>
  </si>
  <si>
    <t>$10,000 / Year * 20% * 100 = $200,000 / Year</t>
  </si>
  <si>
    <t>Target Market Sizing Methods</t>
  </si>
  <si>
    <t>100% Market Capture / Share = Market Size</t>
  </si>
  <si>
    <r>
      <t xml:space="preserve">% Market Share / $ Value </t>
    </r>
    <r>
      <rPr>
        <i/>
        <sz val="12"/>
        <color theme="1"/>
        <rFont val="Calibri"/>
        <family val="2"/>
        <scheme val="minor"/>
      </rPr>
      <t>Possibly Served</t>
    </r>
    <r>
      <rPr>
        <sz val="12"/>
        <color theme="1"/>
        <rFont val="Calibri"/>
        <family val="2"/>
        <scheme val="minor"/>
      </rPr>
      <t xml:space="preserve"> Given </t>
    </r>
    <r>
      <rPr>
        <i/>
        <sz val="12"/>
        <color theme="1"/>
        <rFont val="Calibri"/>
        <family val="2"/>
        <scheme val="minor"/>
      </rPr>
      <t>Current Products &amp; Services</t>
    </r>
  </si>
  <si>
    <r>
      <t xml:space="preserve">% Market Share / $ Value </t>
    </r>
    <r>
      <rPr>
        <i/>
        <sz val="12"/>
        <color theme="1"/>
        <rFont val="Calibri"/>
        <family val="2"/>
        <scheme val="minor"/>
      </rPr>
      <t>Realistically Served</t>
    </r>
    <r>
      <rPr>
        <sz val="12"/>
        <color theme="1"/>
        <rFont val="Calibri"/>
        <family val="2"/>
        <scheme val="minor"/>
      </rPr>
      <t xml:space="preserve"> Given </t>
    </r>
    <r>
      <rPr>
        <i/>
        <sz val="12"/>
        <color theme="1"/>
        <rFont val="Calibri"/>
        <family val="2"/>
        <scheme val="minor"/>
      </rPr>
      <t>Current Products &amp; Services</t>
    </r>
  </si>
  <si>
    <t>Total Addressable Market (TAM)</t>
  </si>
  <si>
    <t>Serviceable Addressable Market (SAM)</t>
  </si>
  <si>
    <t>Total Thin Crust Pizza Sales in United States / Year</t>
  </si>
  <si>
    <t>Total Pizza Sales in United States / Year</t>
  </si>
  <si>
    <t>Total Thin Crust Pizza Sales in California / Year</t>
  </si>
  <si>
    <t>Total Delivery-Only Pizza Sales In United States / Year</t>
  </si>
  <si>
    <t>Total Thin Crust Pizza Sales in California Major Metro Areas / Year</t>
  </si>
  <si>
    <r>
      <t xml:space="preserve">↳ * (% Of Total U.S. Pizza Sales That Are </t>
    </r>
    <r>
      <rPr>
        <u/>
        <sz val="12"/>
        <color theme="1"/>
        <rFont val="Calibri (Body)_x0000_"/>
      </rPr>
      <t>In CA</t>
    </r>
    <r>
      <rPr>
        <sz val="12"/>
        <color theme="1"/>
        <rFont val="Calibri"/>
        <family val="2"/>
        <scheme val="minor"/>
      </rPr>
      <t>)</t>
    </r>
  </si>
  <si>
    <r>
      <t xml:space="preserve">↳ * (% Of Total U.S. Pizza Sales That </t>
    </r>
    <r>
      <rPr>
        <sz val="12"/>
        <color theme="1"/>
        <rFont val="Calibri (Body)_x0000_"/>
      </rPr>
      <t xml:space="preserve">Are </t>
    </r>
    <r>
      <rPr>
        <u/>
        <sz val="12"/>
        <color theme="1"/>
        <rFont val="Calibri (Body)_x0000_"/>
      </rPr>
      <t>Delivery</t>
    </r>
    <r>
      <rPr>
        <sz val="12"/>
        <color theme="1"/>
        <rFont val="Calibri"/>
        <family val="2"/>
        <scheme val="minor"/>
      </rPr>
      <t>)</t>
    </r>
  </si>
  <si>
    <r>
      <t xml:space="preserve">↳ * (% Of Total California Pizza Sales That Are </t>
    </r>
    <r>
      <rPr>
        <u/>
        <sz val="12"/>
        <color theme="1"/>
        <rFont val="Calibri (Body)_x0000_"/>
      </rPr>
      <t>In Major CA Metro Areas</t>
    </r>
    <r>
      <rPr>
        <sz val="12"/>
        <color theme="1"/>
        <rFont val="Calibri"/>
        <family val="2"/>
        <scheme val="minor"/>
      </rPr>
      <t>)</t>
    </r>
  </si>
  <si>
    <r>
      <t xml:space="preserve">↳ * (% Of Total CA Major Metro Pizza Sales That Are </t>
    </r>
    <r>
      <rPr>
        <u/>
        <sz val="12"/>
        <color theme="1"/>
        <rFont val="Calibri (Body)_x0000_"/>
      </rPr>
      <t>Within Delivery Area</t>
    </r>
    <r>
      <rPr>
        <sz val="12"/>
        <color theme="1"/>
        <rFont val="Calibri"/>
        <family val="2"/>
        <scheme val="minor"/>
      </rPr>
      <t>)</t>
    </r>
  </si>
  <si>
    <t>Total Thin Crust Pizza Sales in California Major Metro Areas Within Delivery Area / Year</t>
  </si>
  <si>
    <r>
      <t xml:space="preserve">↳ * (% Of Total CA Major Metro Pizza Sales Within Delivery Area With </t>
    </r>
    <r>
      <rPr>
        <u/>
        <sz val="12"/>
        <color theme="1"/>
        <rFont val="Calibri (Body)_x0000_"/>
      </rPr>
      <t>Market Competitive Product</t>
    </r>
    <r>
      <rPr>
        <sz val="12"/>
        <color theme="1"/>
        <rFont val="Calibri"/>
        <family val="2"/>
        <scheme val="minor"/>
      </rPr>
      <t>)</t>
    </r>
  </si>
  <si>
    <t>Market Sizing Examples by Method</t>
  </si>
  <si>
    <t>Top Down Market Sizes →</t>
  </si>
  <si>
    <t>Total Thin Crust Pizza Sales in California Major Metro Areas Within Delivery Area With Market Competitive Product / Year</t>
  </si>
  <si>
    <t>Share Of Market (SOM)</t>
  </si>
  <si>
    <t>Total Population Within Delivery Area</t>
  </si>
  <si>
    <r>
      <t>↳ * (</t>
    </r>
    <r>
      <rPr>
        <u/>
        <sz val="12"/>
        <color theme="1"/>
        <rFont val="Calibri (Body)_x0000_"/>
      </rPr>
      <t xml:space="preserve">Average Per Capita Pizza Consumption </t>
    </r>
    <r>
      <rPr>
        <sz val="12"/>
        <color theme="1"/>
        <rFont val="Calibri"/>
        <family val="2"/>
        <scheme val="minor"/>
      </rPr>
      <t>Per Year)</t>
    </r>
  </si>
  <si>
    <t>Total Population Within Delivery Area Pizza Consumption Per Year (Pizzas)</t>
  </si>
  <si>
    <t>Total Thin Crust Pizza Consumption by Population Within Delivery Area Per Year (Pizzas)</t>
  </si>
  <si>
    <t>Total Thin Crust Pizza Sales to Population Within Delivery Area Per Year</t>
  </si>
  <si>
    <r>
      <t>↳ * (</t>
    </r>
    <r>
      <rPr>
        <u/>
        <sz val="12"/>
        <color theme="1"/>
        <rFont val="Calibri (Body)_x0000_"/>
      </rPr>
      <t>Average Selling Price (ASP) Per Thin Crust Pizza</t>
    </r>
    <r>
      <rPr>
        <sz val="12"/>
        <color theme="1"/>
        <rFont val="Calibri (Body)_x0000_"/>
      </rPr>
      <t xml:space="preserve"> Within Delivery Area</t>
    </r>
    <r>
      <rPr>
        <sz val="12"/>
        <color theme="1"/>
        <rFont val="Calibri"/>
        <family val="2"/>
        <scheme val="minor"/>
      </rPr>
      <t>)</t>
    </r>
  </si>
  <si>
    <r>
      <t xml:space="preserve">↳ * (% Of Delivery Area Thin Crust Population that are </t>
    </r>
    <r>
      <rPr>
        <u/>
        <sz val="12"/>
        <color theme="1"/>
        <rFont val="Calibri (Body)_x0000_"/>
      </rPr>
      <t>Target Customers</t>
    </r>
    <r>
      <rPr>
        <sz val="12"/>
        <color theme="1"/>
        <rFont val="Calibri"/>
        <family val="2"/>
        <scheme val="minor"/>
      </rPr>
      <t>)</t>
    </r>
  </si>
  <si>
    <t>Total Thin Crust Pizza Sales to Target Customer Population Within Delivery Area Per Year</t>
  </si>
  <si>
    <r>
      <t xml:space="preserve">↳ * (% Of Delivery Area Thin Crust Target Customer Population </t>
    </r>
    <r>
      <rPr>
        <u/>
        <sz val="12"/>
        <color theme="1"/>
        <rFont val="Calibri (Body)_x0000_"/>
      </rPr>
      <t>Orders That Can Be Fulfilled (Capacity)</t>
    </r>
    <r>
      <rPr>
        <sz val="12"/>
        <color theme="1"/>
        <rFont val="Calibri"/>
        <family val="2"/>
        <scheme val="minor"/>
      </rPr>
      <t>)</t>
    </r>
  </si>
  <si>
    <t>Total Thin Crust Pizza Sales to Target Customer Population Within Delivery Area That Can Be Fulfilled Per Year</t>
  </si>
  <si>
    <t>Bottom Up Market Sizes →</t>
  </si>
  <si>
    <r>
      <t>↳ * (</t>
    </r>
    <r>
      <rPr>
        <u/>
        <sz val="12"/>
        <color theme="1"/>
        <rFont val="Calibri (Body)_x0000_"/>
      </rPr>
      <t>Capacity Increase with New Oven</t>
    </r>
    <r>
      <rPr>
        <sz val="12"/>
        <color theme="1"/>
        <rFont val="Calibri"/>
        <family val="2"/>
        <scheme val="minor"/>
      </rPr>
      <t>)</t>
    </r>
  </si>
  <si>
    <r>
      <t>↳ * (</t>
    </r>
    <r>
      <rPr>
        <u/>
        <sz val="12"/>
        <color theme="1"/>
        <rFont val="Calibri (Body)_x0000_"/>
      </rPr>
      <t>Oven Technology Value Capture Percent</t>
    </r>
    <r>
      <rPr>
        <sz val="12"/>
        <color theme="1"/>
        <rFont val="Calibri"/>
        <family val="2"/>
        <scheme val="minor"/>
      </rPr>
      <t>)</t>
    </r>
  </si>
  <si>
    <t>Total Additional Thin Crust Pizza Sales in United States / Year</t>
  </si>
  <si>
    <t>Total Nationwide Oven Technology Sales</t>
  </si>
  <si>
    <t>↳ * (% Of Total CA Major Metro Pizza Sales Sold by Oven Target Customers)</t>
  </si>
  <si>
    <r>
      <t xml:space="preserve">↳ * (% Of Total CA Major Metro Pizza Sales Sold by Oven Target Customers With </t>
    </r>
    <r>
      <rPr>
        <u/>
        <sz val="12"/>
        <color theme="1"/>
        <rFont val="Calibri (Body)_x0000_"/>
      </rPr>
      <t>Market Competitive Product</t>
    </r>
    <r>
      <rPr>
        <sz val="12"/>
        <color theme="1"/>
        <rFont val="Calibri"/>
        <family val="2"/>
        <scheme val="minor"/>
      </rPr>
      <t>)</t>
    </r>
  </si>
  <si>
    <t>Less Accurate
Perceived as Less Believable</t>
  </si>
  <si>
    <t>Takes Time
Requires Market &amp; Customer Data</t>
  </si>
  <si>
    <t>Takes Time
Requires Value Capture Data</t>
  </si>
  <si>
    <t>More Accurate
Can Be Data Driven</t>
  </si>
  <si>
    <t>Easy &amp; Readily Understandable
Time Efficient</t>
  </si>
  <si>
    <t>More Accurate
Can Be Data Driven
Potentially More Profitable</t>
  </si>
  <si>
    <r>
      <rPr>
        <b/>
        <u/>
        <sz val="12"/>
        <color theme="0"/>
        <rFont val="Calibri (Body)"/>
      </rPr>
      <t>Top Down</t>
    </r>
    <r>
      <rPr>
        <b/>
        <sz val="12"/>
        <color theme="0"/>
        <rFont val="Calibri"/>
        <family val="2"/>
        <scheme val="minor"/>
      </rPr>
      <t xml:space="preserve"> Market Sizing Example</t>
    </r>
  </si>
  <si>
    <r>
      <rPr>
        <b/>
        <u/>
        <sz val="12"/>
        <color theme="0"/>
        <rFont val="Calibri (Body)"/>
      </rPr>
      <t xml:space="preserve">Bottom Up </t>
    </r>
    <r>
      <rPr>
        <b/>
        <sz val="12"/>
        <color theme="0"/>
        <rFont val="Calibri"/>
        <family val="2"/>
        <scheme val="minor"/>
      </rPr>
      <t>Market Sizing Example</t>
    </r>
  </si>
  <si>
    <r>
      <rPr>
        <b/>
        <u/>
        <sz val="12"/>
        <color theme="0"/>
        <rFont val="Calibri (Body)"/>
      </rPr>
      <t xml:space="preserve">Value Capture </t>
    </r>
    <r>
      <rPr>
        <b/>
        <sz val="12"/>
        <color theme="0"/>
        <rFont val="Calibri"/>
        <family val="2"/>
        <scheme val="minor"/>
      </rPr>
      <t>Market Sizing Example</t>
    </r>
  </si>
  <si>
    <r>
      <t>↳ * (</t>
    </r>
    <r>
      <rPr>
        <u/>
        <sz val="12"/>
        <color theme="1"/>
        <rFont val="Calibri (Body)_x0000_"/>
      </rPr>
      <t>Contribution Margin Amount / Thin Crust Pizza</t>
    </r>
    <r>
      <rPr>
        <sz val="12"/>
        <color theme="1"/>
        <rFont val="Calibri"/>
        <family val="2"/>
        <scheme val="minor"/>
      </rPr>
      <t>)</t>
    </r>
  </si>
  <si>
    <t>Total Additional Thin Crust Pizza Contribution Margin</t>
  </si>
  <si>
    <r>
      <t xml:space="preserve">Total Additional Thin Crust Pizza Sales in </t>
    </r>
    <r>
      <rPr>
        <u/>
        <sz val="12"/>
        <color theme="1"/>
        <rFont val="Calibri (Body)"/>
      </rPr>
      <t>Major CA Metro Areas</t>
    </r>
  </si>
  <si>
    <t>Total Oven Technology Sales Major CA Metro Areas</t>
  </si>
  <si>
    <t>Value Capture Market Sizes →</t>
  </si>
  <si>
    <t>Total Oven Technology Sales Major CA Metro Area Target Customers</t>
  </si>
  <si>
    <r>
      <t xml:space="preserve">↳ * (% Of Total Thin Crust U.S. Pizza Sales That Are </t>
    </r>
    <r>
      <rPr>
        <u/>
        <sz val="12"/>
        <color theme="1"/>
        <rFont val="Calibri (Body)_x0000_"/>
      </rPr>
      <t>In CA</t>
    </r>
    <r>
      <rPr>
        <sz val="12"/>
        <color theme="1"/>
        <rFont val="Calibri"/>
        <family val="2"/>
        <scheme val="minor"/>
      </rPr>
      <t>)</t>
    </r>
  </si>
  <si>
    <t>Total Thin Crust Pizza Sales in California Major Metro Areas By Target Customers / Year</t>
  </si>
  <si>
    <t>Total Thin Crust Pizza Sales in California Major Metro Areas With Target Customers With Market Competitive Product / Year</t>
  </si>
  <si>
    <t>Total Additional Thin Crust Pizza Sales in CA Major Metro Areas with Target Customers with Market Competitive Product / Year</t>
  </si>
  <si>
    <t>Target Market Size * Estimated (Serviceable OR Immediately Addressable) Market Share %</t>
  </si>
  <si>
    <r>
      <t xml:space="preserve">↳ * (% Of Total U.S. Pizza Sales That Are </t>
    </r>
    <r>
      <rPr>
        <u/>
        <sz val="12"/>
        <color theme="1"/>
        <rFont val="Calibri (Body)_x0000_"/>
      </rPr>
      <t>Thin Crust</t>
    </r>
    <r>
      <rPr>
        <sz val="12"/>
        <color theme="1"/>
        <rFont val="Calibri"/>
        <family val="2"/>
        <scheme val="minor"/>
      </rPr>
      <t>)</t>
    </r>
  </si>
  <si>
    <t>Fastest</t>
  </si>
  <si>
    <t>Slowest</t>
  </si>
  <si>
    <t>Accuracy</t>
  </si>
  <si>
    <t>Least Accurate (But Not Necessarily Useless)</t>
  </si>
  <si>
    <t>More Accurate Than Top Down, Less Accurate Than Value Capture</t>
  </si>
  <si>
    <t>Slower Than Top Down, Faster Than Value Capture</t>
  </si>
  <si>
    <t>Most Accurate (But Not Necessarily Required for Every Use Case)</t>
  </si>
  <si>
    <t>Calculation Speed</t>
  </si>
  <si>
    <t>Data Required</t>
  </si>
  <si>
    <t>Least
-Overall Market &amp; Industry Data
-Market Share Projections</t>
  </si>
  <si>
    <r>
      <t xml:space="preserve">More Than Top Down, Less Than Value Capture
-Overall Market &amp; Industry Data
-Market Share Projections
</t>
    </r>
    <r>
      <rPr>
        <i/>
        <sz val="12"/>
        <color theme="1"/>
        <rFont val="Calibri"/>
        <family val="2"/>
        <scheme val="minor"/>
      </rPr>
      <t>-Product Consumption Data
-Product Revenue and Margin Characteristics</t>
    </r>
  </si>
  <si>
    <t>Target Market Sizing Method Comparison</t>
  </si>
  <si>
    <t>Market Sizing Worksheet</t>
  </si>
  <si>
    <t>Market Sizing Questions</t>
  </si>
  <si>
    <t>Question 1</t>
  </si>
  <si>
    <t>Question 3</t>
  </si>
  <si>
    <t>Question 2</t>
  </si>
  <si>
    <t>Question 4</t>
  </si>
  <si>
    <t>Question 5</t>
  </si>
  <si>
    <t>Dollars/Customers/Widgets?</t>
  </si>
  <si>
    <t>Geography?</t>
  </si>
  <si>
    <t>Customer Type / Persona Characteristics</t>
  </si>
  <si>
    <t>Time Period Measured</t>
  </si>
  <si>
    <t>TAM</t>
  </si>
  <si>
    <t>SAM</t>
  </si>
  <si>
    <t>SOM</t>
  </si>
  <si>
    <t>Industry Data</t>
  </si>
  <si>
    <t>Customer Data</t>
  </si>
  <si>
    <t>Product Data</t>
  </si>
  <si>
    <t>Market Sizing Method Selected</t>
  </si>
  <si>
    <t>TAM Only</t>
  </si>
  <si>
    <t>TAM &amp; SAM</t>
  </si>
  <si>
    <t>TAM, SAM, SOM</t>
  </si>
  <si>
    <t>Level of Detail Explored</t>
  </si>
  <si>
    <t>Out of Scope (By Type)</t>
  </si>
  <si>
    <t>Outstanding Questions (By Type)</t>
  </si>
  <si>
    <t>Market Sizing Assumptions (By Type)</t>
  </si>
  <si>
    <t>Relevant Data Required for Analysis</t>
  </si>
  <si>
    <r>
      <t xml:space="preserve">Most
-Overall Market &amp; Industry Data
-Market Share Projections
-Product Consumption Data
-Product Revenue and Margin Characteristics
</t>
    </r>
    <r>
      <rPr>
        <i/>
        <sz val="12"/>
        <color theme="1"/>
        <rFont val="Calibri"/>
        <family val="2"/>
        <scheme val="minor"/>
      </rPr>
      <t>-Target Market Data
-Target Customer Persona
-Value Capture Analysis
-Willingness To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</si>
</sst>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2"/>
      <color theme="1"/>
      <name val="Calibri (Body)_x0000_"/>
    </font>
    <font>
      <sz val="12"/>
      <color theme="1"/>
      <name val="Calibri (Body)_x0000_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0"/>
      <name val="Calibri (Body)"/>
    </font>
    <font>
      <u/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6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/>
    <xf numFmtId="0" fontId="0" fillId="2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9" fontId="0" fillId="0" borderId="2" xfId="0" applyNumberFormat="1" applyFont="1" applyFill="1" applyBorder="1"/>
    <xf numFmtId="9" fontId="5" fillId="0" borderId="2" xfId="0" applyNumberFormat="1" applyFont="1" applyBorder="1"/>
    <xf numFmtId="0" fontId="0" fillId="0" borderId="5" xfId="0" applyBorder="1"/>
    <xf numFmtId="164" fontId="5" fillId="0" borderId="0" xfId="1" applyNumberFormat="1" applyFont="1" applyBorder="1"/>
    <xf numFmtId="0" fontId="0" fillId="0" borderId="0" xfId="0" applyBorder="1"/>
    <xf numFmtId="164" fontId="1" fillId="0" borderId="0" xfId="1" applyNumberFormat="1" applyFont="1" applyBorder="1"/>
    <xf numFmtId="164" fontId="1" fillId="0" borderId="6" xfId="1" applyNumberFormat="1" applyFont="1" applyBorder="1"/>
    <xf numFmtId="0" fontId="0" fillId="0" borderId="5" xfId="0" applyBorder="1" applyAlignment="1">
      <alignment horizontal="left" indent="1"/>
    </xf>
    <xf numFmtId="9" fontId="5" fillId="0" borderId="0" xfId="2" applyFont="1" applyBorder="1"/>
    <xf numFmtId="9" fontId="1" fillId="0" borderId="0" xfId="2" applyFont="1" applyBorder="1"/>
    <xf numFmtId="9" fontId="8" fillId="0" borderId="6" xfId="2" applyFont="1" applyBorder="1"/>
    <xf numFmtId="164" fontId="0" fillId="0" borderId="0" xfId="0" applyNumberFormat="1" applyBorder="1"/>
    <xf numFmtId="164" fontId="1" fillId="0" borderId="0" xfId="0" applyNumberFormat="1" applyFont="1" applyBorder="1"/>
    <xf numFmtId="164" fontId="8" fillId="0" borderId="6" xfId="0" applyNumberFormat="1" applyFont="1" applyBorder="1"/>
    <xf numFmtId="9" fontId="5" fillId="0" borderId="0" xfId="0" applyNumberFormat="1" applyFont="1" applyBorder="1"/>
    <xf numFmtId="9" fontId="1" fillId="0" borderId="0" xfId="0" applyNumberFormat="1" applyFont="1" applyBorder="1"/>
    <xf numFmtId="9" fontId="8" fillId="0" borderId="6" xfId="0" applyNumberFormat="1" applyFont="1" applyBorder="1"/>
    <xf numFmtId="0" fontId="0" fillId="0" borderId="3" xfId="0" applyBorder="1" applyAlignment="1">
      <alignment horizontal="left" indent="1"/>
    </xf>
    <xf numFmtId="9" fontId="8" fillId="0" borderId="4" xfId="0" applyNumberFormat="1" applyFont="1" applyBorder="1"/>
    <xf numFmtId="164" fontId="0" fillId="0" borderId="0" xfId="0" applyNumberFormat="1" applyFont="1" applyFill="1" applyBorder="1"/>
    <xf numFmtId="9" fontId="0" fillId="0" borderId="0" xfId="0" applyNumberFormat="1" applyFont="1" applyFill="1" applyBorder="1"/>
    <xf numFmtId="164" fontId="8" fillId="0" borderId="6" xfId="0" applyNumberFormat="1" applyFont="1" applyFill="1" applyBorder="1"/>
    <xf numFmtId="9" fontId="5" fillId="0" borderId="4" xfId="0" applyNumberFormat="1" applyFont="1" applyBorder="1"/>
    <xf numFmtId="9" fontId="5" fillId="0" borderId="6" xfId="0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3" fontId="5" fillId="0" borderId="0" xfId="3" applyFont="1" applyBorder="1"/>
    <xf numFmtId="43" fontId="0" fillId="0" borderId="0" xfId="3" applyFont="1" applyBorder="1"/>
    <xf numFmtId="44" fontId="5" fillId="0" borderId="0" xfId="1" applyFont="1" applyBorder="1"/>
    <xf numFmtId="43" fontId="1" fillId="0" borderId="0" xfId="2" applyNumberFormat="1" applyFont="1" applyBorder="1"/>
    <xf numFmtId="44" fontId="1" fillId="0" borderId="0" xfId="2" applyNumberFormat="1" applyFont="1" applyBorder="1"/>
    <xf numFmtId="43" fontId="8" fillId="0" borderId="6" xfId="2" applyNumberFormat="1" applyFont="1" applyBorder="1"/>
    <xf numFmtId="44" fontId="8" fillId="0" borderId="6" xfId="0" applyNumberFormat="1" applyFont="1" applyBorder="1"/>
    <xf numFmtId="0" fontId="0" fillId="0" borderId="8" xfId="0" applyBorder="1"/>
    <xf numFmtId="164" fontId="1" fillId="0" borderId="8" xfId="0" applyNumberFormat="1" applyFont="1" applyBorder="1"/>
    <xf numFmtId="164" fontId="8" fillId="0" borderId="9" xfId="0" applyNumberFormat="1" applyFont="1" applyBorder="1"/>
    <xf numFmtId="164" fontId="8" fillId="0" borderId="9" xfId="0" applyNumberFormat="1" applyFont="1" applyFill="1" applyBorder="1"/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9" fontId="1" fillId="0" borderId="6" xfId="2" applyFont="1" applyBorder="1"/>
    <xf numFmtId="9" fontId="5" fillId="0" borderId="0" xfId="3" applyNumberFormat="1" applyFont="1" applyBorder="1"/>
    <xf numFmtId="0" fontId="0" fillId="0" borderId="6" xfId="0" applyBorder="1"/>
    <xf numFmtId="9" fontId="5" fillId="0" borderId="0" xfId="1" applyNumberFormat="1" applyFont="1" applyBorder="1"/>
    <xf numFmtId="9" fontId="0" fillId="0" borderId="6" xfId="0" applyNumberFormat="1" applyBorder="1"/>
    <xf numFmtId="9" fontId="1" fillId="0" borderId="0" xfId="3" applyNumberFormat="1" applyFont="1" applyBorder="1"/>
    <xf numFmtId="9" fontId="1" fillId="0" borderId="0" xfId="1" applyNumberFormat="1" applyFont="1" applyBorder="1"/>
    <xf numFmtId="9" fontId="1" fillId="0" borderId="6" xfId="3" applyNumberFormat="1" applyFont="1" applyBorder="1"/>
    <xf numFmtId="9" fontId="1" fillId="0" borderId="6" xfId="1" applyNumberFormat="1" applyFont="1" applyBorder="1"/>
    <xf numFmtId="0" fontId="0" fillId="0" borderId="9" xfId="0" applyBorder="1"/>
    <xf numFmtId="9" fontId="0" fillId="0" borderId="4" xfId="0" applyNumberFormat="1" applyBorder="1"/>
    <xf numFmtId="0" fontId="10" fillId="4" borderId="1" xfId="0" applyFont="1" applyFill="1" applyBorder="1"/>
    <xf numFmtId="0" fontId="11" fillId="4" borderId="1" xfId="0" applyFont="1" applyFill="1" applyBorder="1"/>
    <xf numFmtId="0" fontId="10" fillId="5" borderId="1" xfId="0" applyFont="1" applyFill="1" applyBorder="1"/>
    <xf numFmtId="0" fontId="11" fillId="5" borderId="1" xfId="0" applyFon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4" fontId="2" fillId="3" borderId="0" xfId="0" applyNumberFormat="1" applyFont="1" applyFill="1" applyBorder="1"/>
    <xf numFmtId="164" fontId="12" fillId="3" borderId="6" xfId="0" applyNumberFormat="1" applyFont="1" applyFill="1" applyBorder="1"/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8" fontId="0" fillId="0" borderId="0" xfId="1" applyNumberFormat="1" applyFont="1" applyBorder="1"/>
    <xf numFmtId="8" fontId="5" fillId="0" borderId="0" xfId="1" applyNumberFormat="1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5" xfId="0" applyFont="1" applyBorder="1"/>
    <xf numFmtId="164" fontId="0" fillId="0" borderId="0" xfId="1" applyNumberFormat="1" applyFont="1" applyBorder="1"/>
    <xf numFmtId="164" fontId="2" fillId="3" borderId="8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Border="1"/>
    <xf numFmtId="164" fontId="8" fillId="0" borderId="6" xfId="1" applyNumberFormat="1" applyFont="1" applyFill="1" applyBorder="1"/>
    <xf numFmtId="164" fontId="2" fillId="3" borderId="9" xfId="1" applyNumberFormat="1" applyFont="1" applyFill="1" applyBorder="1"/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2794000</xdr:colOff>
      <xdr:row>9</xdr:row>
      <xdr:rowOff>69850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6265EA-E26E-9D44-8F4B-4B1621347CD4}"/>
            </a:ext>
          </a:extLst>
        </xdr:cNvPr>
        <xdr:cNvSpPr txBox="1"/>
      </xdr:nvSpPr>
      <xdr:spPr>
        <a:xfrm>
          <a:off x="9969500" y="45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2794000</xdr:colOff>
      <xdr:row>32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A5E463-BB83-6A47-8F44-4C9D155918BF}"/>
            </a:ext>
          </a:extLst>
        </xdr:cNvPr>
        <xdr:cNvSpPr txBox="1"/>
      </xdr:nvSpPr>
      <xdr:spPr>
        <a:xfrm>
          <a:off x="8481786" y="25009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2794000</xdr:colOff>
      <xdr:row>32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2AE98B-308B-D94C-804A-44F78E0C4B11}"/>
            </a:ext>
          </a:extLst>
        </xdr:cNvPr>
        <xdr:cNvSpPr txBox="1"/>
      </xdr:nvSpPr>
      <xdr:spPr>
        <a:xfrm>
          <a:off x="8481786" y="57304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183B-974F-2E4E-8B44-6A9E6A43EBCB}">
  <sheetPr>
    <pageSetUpPr fitToPage="1"/>
  </sheetPr>
  <dimension ref="B2:F31"/>
  <sheetViews>
    <sheetView tabSelected="1" zoomScale="184" workbookViewId="0">
      <selection activeCell="E40" sqref="E40"/>
    </sheetView>
  </sheetViews>
  <sheetFormatPr baseColWidth="10" defaultRowHeight="16"/>
  <cols>
    <col min="2" max="2" width="33" customWidth="1"/>
    <col min="3" max="6" width="35.83203125" customWidth="1"/>
  </cols>
  <sheetData>
    <row r="2" spans="2:6">
      <c r="B2" s="70" t="s">
        <v>84</v>
      </c>
      <c r="C2" s="71"/>
      <c r="D2" s="71"/>
      <c r="E2" s="71"/>
      <c r="F2" s="71"/>
    </row>
    <row r="4" spans="2:6">
      <c r="B4" s="96" t="s">
        <v>85</v>
      </c>
      <c r="C4" s="94" t="s">
        <v>91</v>
      </c>
      <c r="D4" s="12" t="s">
        <v>92</v>
      </c>
      <c r="E4" s="12" t="s">
        <v>93</v>
      </c>
      <c r="F4" s="95" t="s">
        <v>94</v>
      </c>
    </row>
    <row r="5" spans="2:6">
      <c r="B5" s="22" t="s">
        <v>86</v>
      </c>
      <c r="C5" s="17"/>
      <c r="D5" s="19"/>
      <c r="E5" s="19"/>
      <c r="F5" s="61"/>
    </row>
    <row r="6" spans="2:6">
      <c r="B6" s="22" t="s">
        <v>88</v>
      </c>
      <c r="C6" s="17"/>
      <c r="D6" s="19"/>
      <c r="E6" s="19"/>
      <c r="F6" s="61"/>
    </row>
    <row r="7" spans="2:6">
      <c r="B7" s="22" t="s">
        <v>87</v>
      </c>
      <c r="C7" s="17"/>
      <c r="D7" s="19"/>
      <c r="E7" s="19"/>
      <c r="F7" s="61"/>
    </row>
    <row r="8" spans="2:6">
      <c r="B8" s="22" t="s">
        <v>89</v>
      </c>
      <c r="C8" s="17"/>
      <c r="D8" s="19"/>
      <c r="E8" s="19"/>
      <c r="F8" s="61"/>
    </row>
    <row r="9" spans="2:6">
      <c r="B9" s="22" t="s">
        <v>90</v>
      </c>
      <c r="C9" s="17"/>
      <c r="D9" s="19"/>
      <c r="E9" s="19"/>
      <c r="F9" s="61"/>
    </row>
    <row r="10" spans="2:6">
      <c r="B10" s="17"/>
      <c r="C10" s="17"/>
      <c r="D10" s="19"/>
      <c r="E10" s="19"/>
      <c r="F10" s="61"/>
    </row>
    <row r="11" spans="2:6">
      <c r="B11" s="97" t="s">
        <v>109</v>
      </c>
      <c r="C11" s="98" t="s">
        <v>95</v>
      </c>
      <c r="D11" s="13" t="s">
        <v>96</v>
      </c>
      <c r="E11" s="13" t="s">
        <v>97</v>
      </c>
      <c r="F11" s="95"/>
    </row>
    <row r="12" spans="2:6">
      <c r="B12" s="22" t="s">
        <v>98</v>
      </c>
      <c r="C12" s="17"/>
      <c r="D12" s="19"/>
      <c r="E12" s="19"/>
      <c r="F12" s="61"/>
    </row>
    <row r="13" spans="2:6">
      <c r="B13" s="22" t="s">
        <v>99</v>
      </c>
      <c r="C13" s="17"/>
      <c r="D13" s="19"/>
      <c r="E13" s="19"/>
      <c r="F13" s="61"/>
    </row>
    <row r="14" spans="2:6">
      <c r="B14" s="22" t="s">
        <v>100</v>
      </c>
      <c r="C14" s="17"/>
      <c r="D14" s="19"/>
      <c r="E14" s="19"/>
      <c r="F14" s="61"/>
    </row>
    <row r="15" spans="2:6">
      <c r="B15" s="17"/>
      <c r="C15" s="17"/>
      <c r="D15" s="19"/>
      <c r="E15" s="19"/>
      <c r="F15" s="61"/>
    </row>
    <row r="16" spans="2:6">
      <c r="B16" s="97" t="s">
        <v>101</v>
      </c>
      <c r="C16" s="98" t="s">
        <v>2</v>
      </c>
      <c r="D16" s="13" t="s">
        <v>3</v>
      </c>
      <c r="E16" s="13" t="s">
        <v>4</v>
      </c>
      <c r="F16" s="95"/>
    </row>
    <row r="17" spans="2:6">
      <c r="B17" s="17"/>
      <c r="C17" s="17"/>
      <c r="D17" s="19"/>
      <c r="E17" s="19"/>
      <c r="F17" s="61"/>
    </row>
    <row r="18" spans="2:6">
      <c r="B18" s="96" t="s">
        <v>105</v>
      </c>
      <c r="C18" s="98" t="s">
        <v>102</v>
      </c>
      <c r="D18" s="13" t="s">
        <v>103</v>
      </c>
      <c r="E18" s="13" t="s">
        <v>104</v>
      </c>
      <c r="F18" s="95"/>
    </row>
    <row r="19" spans="2:6">
      <c r="B19" s="17"/>
      <c r="C19" s="17"/>
      <c r="D19" s="19"/>
      <c r="E19" s="19"/>
      <c r="F19" s="61"/>
    </row>
    <row r="20" spans="2:6">
      <c r="B20" s="96" t="s">
        <v>108</v>
      </c>
      <c r="C20" s="98" t="s">
        <v>102</v>
      </c>
      <c r="D20" s="13" t="s">
        <v>103</v>
      </c>
      <c r="E20" s="13" t="s">
        <v>104</v>
      </c>
      <c r="F20" s="95"/>
    </row>
    <row r="21" spans="2:6">
      <c r="B21" s="17"/>
      <c r="C21" s="17"/>
      <c r="D21" s="19"/>
      <c r="E21" s="19"/>
      <c r="F21" s="61"/>
    </row>
    <row r="22" spans="2:6">
      <c r="B22" s="17"/>
      <c r="C22" s="17"/>
      <c r="D22" s="19"/>
      <c r="E22" s="19"/>
      <c r="F22" s="61"/>
    </row>
    <row r="23" spans="2:6">
      <c r="B23" s="17"/>
      <c r="C23" s="17"/>
      <c r="D23" s="19"/>
      <c r="E23" s="19"/>
      <c r="F23" s="61"/>
    </row>
    <row r="24" spans="2:6">
      <c r="B24" s="96" t="s">
        <v>106</v>
      </c>
      <c r="C24" s="98" t="s">
        <v>102</v>
      </c>
      <c r="D24" s="13" t="s">
        <v>103</v>
      </c>
      <c r="E24" s="13" t="s">
        <v>104</v>
      </c>
      <c r="F24" s="95"/>
    </row>
    <row r="25" spans="2:6">
      <c r="B25" s="17"/>
      <c r="C25" s="17"/>
      <c r="D25" s="19"/>
      <c r="E25" s="19"/>
      <c r="F25" s="61"/>
    </row>
    <row r="26" spans="2:6">
      <c r="B26" s="17"/>
      <c r="C26" s="17"/>
      <c r="D26" s="19"/>
      <c r="E26" s="19"/>
      <c r="F26" s="61"/>
    </row>
    <row r="27" spans="2:6">
      <c r="B27" s="17"/>
      <c r="C27" s="17"/>
      <c r="D27" s="19"/>
      <c r="E27" s="19"/>
      <c r="F27" s="61"/>
    </row>
    <row r="28" spans="2:6">
      <c r="B28" s="96" t="s">
        <v>107</v>
      </c>
      <c r="C28" s="98" t="s">
        <v>102</v>
      </c>
      <c r="D28" s="13" t="s">
        <v>103</v>
      </c>
      <c r="E28" s="13" t="s">
        <v>104</v>
      </c>
      <c r="F28" s="95"/>
    </row>
    <row r="29" spans="2:6">
      <c r="B29" s="17"/>
      <c r="C29" s="17"/>
      <c r="D29" s="19"/>
      <c r="E29" s="19"/>
      <c r="F29" s="61"/>
    </row>
    <row r="30" spans="2:6">
      <c r="B30" s="17"/>
      <c r="C30" s="17"/>
      <c r="D30" s="19"/>
      <c r="E30" s="19"/>
      <c r="F30" s="61"/>
    </row>
    <row r="31" spans="2:6">
      <c r="B31" s="41"/>
      <c r="C31" s="41"/>
      <c r="D31" s="51"/>
      <c r="E31" s="51"/>
      <c r="F31" s="68"/>
    </row>
  </sheetData>
  <printOptions gridLines="1"/>
  <pageMargins left="0.7" right="0.7" top="0.75" bottom="0.75" header="0.3" footer="0.3"/>
  <pageSetup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2183-55CA-8745-9708-45CD4FEDF6A3}">
  <sheetPr>
    <pageSetUpPr fitToPage="1"/>
  </sheetPr>
  <dimension ref="B2:H81"/>
  <sheetViews>
    <sheetView zoomScale="82" zoomScaleNormal="100" workbookViewId="0">
      <selection activeCell="I55" sqref="I55"/>
    </sheetView>
  </sheetViews>
  <sheetFormatPr baseColWidth="10" defaultRowHeight="16"/>
  <cols>
    <col min="1" max="1" width="2.83203125" customWidth="1"/>
    <col min="2" max="2" width="105.83203125" customWidth="1"/>
    <col min="3" max="3" width="40.83203125" customWidth="1"/>
    <col min="4" max="4" width="2.83203125" customWidth="1"/>
    <col min="5" max="5" width="40.83203125" customWidth="1"/>
    <col min="6" max="6" width="2.83203125" customWidth="1"/>
    <col min="7" max="7" width="40.83203125" customWidth="1"/>
  </cols>
  <sheetData>
    <row r="2" spans="2:7">
      <c r="B2" s="70" t="s">
        <v>13</v>
      </c>
      <c r="C2" s="71"/>
      <c r="D2" s="71"/>
      <c r="E2" s="71"/>
      <c r="F2" s="71"/>
      <c r="G2" s="71"/>
    </row>
    <row r="4" spans="2:7">
      <c r="C4" s="3" t="s">
        <v>2</v>
      </c>
      <c r="E4" s="3" t="s">
        <v>3</v>
      </c>
      <c r="G4" s="3" t="s">
        <v>4</v>
      </c>
    </row>
    <row r="5" spans="2:7" ht="34">
      <c r="B5" s="7" t="s">
        <v>6</v>
      </c>
      <c r="C5" s="8" t="s">
        <v>70</v>
      </c>
      <c r="D5" s="9"/>
      <c r="E5" s="8" t="s">
        <v>9</v>
      </c>
      <c r="F5" s="9"/>
      <c r="G5" s="8" t="s">
        <v>11</v>
      </c>
    </row>
    <row r="6" spans="2:7">
      <c r="B6" s="2" t="s">
        <v>7</v>
      </c>
      <c r="C6" t="s">
        <v>8</v>
      </c>
      <c r="E6" t="s">
        <v>10</v>
      </c>
      <c r="G6" s="1" t="s">
        <v>12</v>
      </c>
    </row>
    <row r="7" spans="2:7" ht="51">
      <c r="B7" s="10" t="s">
        <v>0</v>
      </c>
      <c r="C7" s="75" t="s">
        <v>55</v>
      </c>
      <c r="D7" s="11"/>
      <c r="E7" s="75" t="s">
        <v>54</v>
      </c>
      <c r="F7" s="11"/>
      <c r="G7" s="75" t="s">
        <v>56</v>
      </c>
    </row>
    <row r="8" spans="2:7" ht="34">
      <c r="B8" s="2" t="s">
        <v>1</v>
      </c>
      <c r="C8" s="74" t="s">
        <v>51</v>
      </c>
      <c r="E8" s="74" t="s">
        <v>52</v>
      </c>
      <c r="G8" s="74" t="s">
        <v>53</v>
      </c>
    </row>
    <row r="10" spans="2:7">
      <c r="B10" s="70" t="s">
        <v>30</v>
      </c>
      <c r="C10" s="71"/>
      <c r="D10" s="71"/>
      <c r="E10" s="71"/>
      <c r="F10" s="71"/>
      <c r="G10" s="71"/>
    </row>
    <row r="12" spans="2:7">
      <c r="C12" s="3" t="s">
        <v>17</v>
      </c>
      <c r="E12" s="3" t="s">
        <v>18</v>
      </c>
      <c r="G12" s="3" t="s">
        <v>33</v>
      </c>
    </row>
    <row r="13" spans="2:7" ht="34">
      <c r="B13" s="4" t="s">
        <v>5</v>
      </c>
      <c r="C13" s="6" t="s">
        <v>14</v>
      </c>
      <c r="D13" s="6"/>
      <c r="E13" s="5" t="s">
        <v>15</v>
      </c>
      <c r="F13" s="6"/>
      <c r="G13" s="5" t="s">
        <v>16</v>
      </c>
    </row>
    <row r="14" spans="2:7">
      <c r="B14" s="4"/>
      <c r="C14" s="6"/>
      <c r="D14" s="6"/>
      <c r="E14" s="5"/>
      <c r="F14" s="6"/>
      <c r="G14" s="5"/>
    </row>
    <row r="15" spans="2:7">
      <c r="B15" s="72" t="s">
        <v>57</v>
      </c>
      <c r="C15" s="73"/>
      <c r="D15" s="73"/>
      <c r="E15" s="73"/>
      <c r="F15" s="73"/>
      <c r="G15" s="73"/>
    </row>
    <row r="16" spans="2:7">
      <c r="B16" s="17" t="s">
        <v>20</v>
      </c>
      <c r="C16" s="18">
        <v>10000000000</v>
      </c>
      <c r="D16" s="19"/>
      <c r="E16" s="20">
        <f>$C$16</f>
        <v>10000000000</v>
      </c>
      <c r="F16" s="19"/>
      <c r="G16" s="21">
        <f>$C$16</f>
        <v>10000000000</v>
      </c>
    </row>
    <row r="17" spans="2:7">
      <c r="B17" s="22" t="s">
        <v>25</v>
      </c>
      <c r="C17" s="23">
        <v>0.3</v>
      </c>
      <c r="D17" s="19"/>
      <c r="E17" s="24">
        <f>$C$17</f>
        <v>0.3</v>
      </c>
      <c r="F17" s="19"/>
      <c r="G17" s="25">
        <f>$C$17</f>
        <v>0.3</v>
      </c>
    </row>
    <row r="18" spans="2:7">
      <c r="B18" s="17" t="s">
        <v>22</v>
      </c>
      <c r="C18" s="26">
        <f>C16*C17</f>
        <v>3000000000</v>
      </c>
      <c r="D18" s="19"/>
      <c r="E18" s="27">
        <f>E16*E17</f>
        <v>3000000000</v>
      </c>
      <c r="F18" s="19"/>
      <c r="G18" s="28">
        <f>G16*G17</f>
        <v>3000000000</v>
      </c>
    </row>
    <row r="19" spans="2:7">
      <c r="B19" s="22" t="s">
        <v>71</v>
      </c>
      <c r="C19" s="29">
        <v>0.5</v>
      </c>
      <c r="D19" s="19"/>
      <c r="E19" s="30">
        <f>$C$19</f>
        <v>0.5</v>
      </c>
      <c r="F19" s="19"/>
      <c r="G19" s="31">
        <f>$C$19</f>
        <v>0.5</v>
      </c>
    </row>
    <row r="20" spans="2:7">
      <c r="B20" s="84" t="s">
        <v>19</v>
      </c>
      <c r="C20" s="76">
        <f>C19*C18</f>
        <v>1500000000</v>
      </c>
      <c r="D20" s="19"/>
      <c r="E20" s="27">
        <f>E19*E18</f>
        <v>1500000000</v>
      </c>
      <c r="F20" s="19"/>
      <c r="G20" s="28">
        <f>G19*G18</f>
        <v>1500000000</v>
      </c>
    </row>
    <row r="21" spans="2:7">
      <c r="B21" s="32" t="s">
        <v>24</v>
      </c>
      <c r="C21" s="15"/>
      <c r="D21" s="12"/>
      <c r="E21" s="16">
        <v>0.25</v>
      </c>
      <c r="F21" s="12"/>
      <c r="G21" s="33">
        <f>$E$21</f>
        <v>0.25</v>
      </c>
    </row>
    <row r="22" spans="2:7">
      <c r="B22" s="17" t="s">
        <v>21</v>
      </c>
      <c r="C22" s="34"/>
      <c r="D22" s="19"/>
      <c r="E22" s="26">
        <f>E21*E20</f>
        <v>375000000</v>
      </c>
      <c r="F22" s="19"/>
      <c r="G22" s="28">
        <f>G21*G20</f>
        <v>375000000</v>
      </c>
    </row>
    <row r="23" spans="2:7">
      <c r="B23" s="22" t="s">
        <v>26</v>
      </c>
      <c r="C23" s="35"/>
      <c r="D23" s="19"/>
      <c r="E23" s="29">
        <v>0.8</v>
      </c>
      <c r="F23" s="19"/>
      <c r="G23" s="31">
        <f>$E$23</f>
        <v>0.8</v>
      </c>
    </row>
    <row r="24" spans="2:7">
      <c r="B24" s="84" t="s">
        <v>23</v>
      </c>
      <c r="C24" s="34"/>
      <c r="D24" s="19"/>
      <c r="E24" s="76">
        <f>E23*E22</f>
        <v>300000000</v>
      </c>
      <c r="F24" s="19"/>
      <c r="G24" s="36">
        <f>G23*G22</f>
        <v>300000000</v>
      </c>
    </row>
    <row r="25" spans="2:7">
      <c r="B25" s="32" t="s">
        <v>27</v>
      </c>
      <c r="C25" s="12"/>
      <c r="D25" s="12"/>
      <c r="E25" s="12"/>
      <c r="F25" s="12"/>
      <c r="G25" s="37">
        <v>0.8</v>
      </c>
    </row>
    <row r="26" spans="2:7">
      <c r="B26" s="17" t="s">
        <v>28</v>
      </c>
      <c r="C26" s="19"/>
      <c r="D26" s="19"/>
      <c r="E26" s="19"/>
      <c r="F26" s="19"/>
      <c r="G26" s="36">
        <f>G25*G24</f>
        <v>240000000</v>
      </c>
    </row>
    <row r="27" spans="2:7">
      <c r="B27" s="22" t="s">
        <v>29</v>
      </c>
      <c r="C27" s="19"/>
      <c r="D27" s="19"/>
      <c r="E27" s="19"/>
      <c r="F27" s="19"/>
      <c r="G27" s="38">
        <v>0.5</v>
      </c>
    </row>
    <row r="28" spans="2:7">
      <c r="B28" s="84" t="s">
        <v>32</v>
      </c>
      <c r="C28" s="19"/>
      <c r="D28" s="19"/>
      <c r="E28" s="19"/>
      <c r="F28" s="19"/>
      <c r="G28" s="77">
        <f>G27*G26</f>
        <v>120000000</v>
      </c>
    </row>
    <row r="29" spans="2:7">
      <c r="B29" s="55" t="s">
        <v>31</v>
      </c>
      <c r="C29" s="14" t="str">
        <f>"TAM = " &amp; TEXT(C20, "$#,###")</f>
        <v>TAM = $1,500,000,000</v>
      </c>
      <c r="D29" s="13"/>
      <c r="E29" s="14" t="str">
        <f>"SAM = " &amp; TEXT(E24, "$#,###")</f>
        <v>SAM = $300,000,000</v>
      </c>
      <c r="F29" s="13"/>
      <c r="G29" s="39" t="str">
        <f>"SOM = " &amp; TEXT(G28, "$#,###")</f>
        <v>SOM = $120,000,000</v>
      </c>
    </row>
    <row r="30" spans="2:7">
      <c r="B30" s="17"/>
      <c r="C30" s="40"/>
      <c r="D30" s="40"/>
      <c r="E30" s="56" t="str">
        <f>"SAM % of TAM = "&amp;TEXT((E24/C20),"0.0%")</f>
        <v>SAM % of TAM = 20.0%</v>
      </c>
      <c r="F30" s="40"/>
      <c r="G30" s="57" t="str">
        <f>"SOM % of TAM = "&amp;TEXT((G28/C20),"0.0%")</f>
        <v>SOM % of TAM = 8.0%</v>
      </c>
    </row>
    <row r="31" spans="2:7">
      <c r="B31" s="41"/>
      <c r="C31" s="42"/>
      <c r="D31" s="42"/>
      <c r="E31" s="43"/>
      <c r="F31" s="42"/>
      <c r="G31" s="58" t="str">
        <f>"SOM % of SAM = "&amp;TEXT((G28/E24),"0.0%")</f>
        <v>SOM % of SAM = 40.0%</v>
      </c>
    </row>
    <row r="33" spans="2:8">
      <c r="B33" s="72" t="s">
        <v>58</v>
      </c>
      <c r="C33" s="73"/>
      <c r="D33" s="73"/>
      <c r="E33" s="73"/>
      <c r="F33" s="73"/>
      <c r="G33" s="73"/>
    </row>
    <row r="34" spans="2:8">
      <c r="B34" s="17" t="s">
        <v>34</v>
      </c>
      <c r="C34" s="44">
        <v>20000000</v>
      </c>
      <c r="D34" s="19"/>
      <c r="E34" s="20">
        <f>$C$34</f>
        <v>20000000</v>
      </c>
      <c r="F34" s="19"/>
      <c r="G34" s="21">
        <f>$C$34</f>
        <v>20000000</v>
      </c>
    </row>
    <row r="35" spans="2:8">
      <c r="B35" s="22" t="s">
        <v>35</v>
      </c>
      <c r="C35" s="44">
        <v>15</v>
      </c>
      <c r="D35" s="19"/>
      <c r="E35" s="47">
        <f>$C$35</f>
        <v>15</v>
      </c>
      <c r="F35" s="19"/>
      <c r="G35" s="49">
        <f>$C$35</f>
        <v>15</v>
      </c>
    </row>
    <row r="36" spans="2:8">
      <c r="B36" s="17" t="s">
        <v>36</v>
      </c>
      <c r="C36" s="45">
        <f>C34*C35</f>
        <v>300000000</v>
      </c>
      <c r="D36" s="19"/>
      <c r="E36" s="27">
        <f>E34*E35</f>
        <v>300000000</v>
      </c>
      <c r="F36" s="19"/>
      <c r="G36" s="28">
        <f>G34*G35</f>
        <v>300000000</v>
      </c>
      <c r="H36" s="19"/>
    </row>
    <row r="37" spans="2:8">
      <c r="B37" s="22" t="s">
        <v>71</v>
      </c>
      <c r="C37" s="23">
        <v>0.3</v>
      </c>
      <c r="D37" s="19"/>
      <c r="E37" s="24">
        <f>$C$37</f>
        <v>0.3</v>
      </c>
      <c r="F37" s="19"/>
      <c r="G37" s="31">
        <f>$C$37</f>
        <v>0.3</v>
      </c>
      <c r="H37" s="19"/>
    </row>
    <row r="38" spans="2:8">
      <c r="B38" s="17" t="s">
        <v>37</v>
      </c>
      <c r="C38" s="45">
        <f>C36*C37</f>
        <v>90000000</v>
      </c>
      <c r="D38" s="19"/>
      <c r="E38" s="27">
        <f>E36*E37</f>
        <v>90000000</v>
      </c>
      <c r="F38" s="19"/>
      <c r="G38" s="28">
        <f>G37*G36</f>
        <v>90000000</v>
      </c>
      <c r="H38" s="19"/>
    </row>
    <row r="39" spans="2:8">
      <c r="B39" s="22" t="s">
        <v>39</v>
      </c>
      <c r="C39" s="46">
        <v>15</v>
      </c>
      <c r="D39" s="19"/>
      <c r="E39" s="48">
        <f>$C$39</f>
        <v>15</v>
      </c>
      <c r="F39" s="19"/>
      <c r="G39" s="50">
        <f>$C$39</f>
        <v>15</v>
      </c>
      <c r="H39" s="19"/>
    </row>
    <row r="40" spans="2:8">
      <c r="B40" s="83" t="s">
        <v>38</v>
      </c>
      <c r="C40" s="78">
        <f>C38*C39</f>
        <v>1350000000</v>
      </c>
      <c r="D40" s="51"/>
      <c r="E40" s="52">
        <f>E38*E39</f>
        <v>1350000000</v>
      </c>
      <c r="F40" s="51"/>
      <c r="G40" s="53">
        <f>G39*G38</f>
        <v>1350000000</v>
      </c>
      <c r="H40" s="19"/>
    </row>
    <row r="41" spans="2:8">
      <c r="B41" s="22" t="s">
        <v>40</v>
      </c>
      <c r="C41" s="19"/>
      <c r="D41" s="19"/>
      <c r="E41" s="29">
        <v>0.25</v>
      </c>
      <c r="F41" s="19"/>
      <c r="G41" s="31">
        <f>$E$41</f>
        <v>0.25</v>
      </c>
      <c r="H41" s="19"/>
    </row>
    <row r="42" spans="2:8">
      <c r="B42" s="83" t="s">
        <v>41</v>
      </c>
      <c r="C42" s="51"/>
      <c r="D42" s="51"/>
      <c r="E42" s="78">
        <f>E41*E40</f>
        <v>337500000</v>
      </c>
      <c r="F42" s="51"/>
      <c r="G42" s="54">
        <f>G41*G40</f>
        <v>337500000</v>
      </c>
      <c r="H42" s="19"/>
    </row>
    <row r="43" spans="2:8">
      <c r="B43" s="22" t="s">
        <v>42</v>
      </c>
      <c r="C43" s="19"/>
      <c r="D43" s="19"/>
      <c r="E43" s="19"/>
      <c r="F43" s="19"/>
      <c r="G43" s="38">
        <v>0.5</v>
      </c>
      <c r="H43" s="19"/>
    </row>
    <row r="44" spans="2:8">
      <c r="B44" s="83" t="s">
        <v>43</v>
      </c>
      <c r="C44" s="51"/>
      <c r="D44" s="51"/>
      <c r="E44" s="51"/>
      <c r="F44" s="51"/>
      <c r="G44" s="79">
        <f>G43*G42</f>
        <v>168750000</v>
      </c>
      <c r="H44" s="19"/>
    </row>
    <row r="45" spans="2:8">
      <c r="B45" s="55" t="s">
        <v>44</v>
      </c>
      <c r="C45" s="14" t="str">
        <f>"TAM = " &amp; TEXT(C40, "$#,###")</f>
        <v>TAM = $1,350,000,000</v>
      </c>
      <c r="D45" s="13"/>
      <c r="E45" s="14" t="str">
        <f>"SAM = " &amp; TEXT(E42, "$#,###")</f>
        <v>SAM = $337,500,000</v>
      </c>
      <c r="F45" s="13"/>
      <c r="G45" s="39" t="str">
        <f>"SOM = " &amp; TEXT(G44, "$#,###")</f>
        <v>SOM = $168,750,000</v>
      </c>
    </row>
    <row r="46" spans="2:8">
      <c r="B46" s="17"/>
      <c r="C46" s="40"/>
      <c r="D46" s="40"/>
      <c r="E46" s="56" t="str">
        <f>"SAM % of TAM = "&amp;TEXT((E42/C40),"0.0%")</f>
        <v>SAM % of TAM = 25.0%</v>
      </c>
      <c r="F46" s="40"/>
      <c r="G46" s="57" t="str">
        <f>"SOM % of TAM = "&amp;TEXT((G44/C40),"0.0%")</f>
        <v>SOM % of TAM = 12.5%</v>
      </c>
    </row>
    <row r="47" spans="2:8">
      <c r="B47" s="41"/>
      <c r="C47" s="42"/>
      <c r="D47" s="42"/>
      <c r="E47" s="43"/>
      <c r="F47" s="42"/>
      <c r="G47" s="58" t="str">
        <f>"SOM % of SAM = "&amp;TEXT((G44/E42),"0.0%")</f>
        <v>SOM % of SAM = 50.0%</v>
      </c>
    </row>
    <row r="49" spans="2:7">
      <c r="B49" s="72" t="s">
        <v>59</v>
      </c>
      <c r="C49" s="73"/>
      <c r="D49" s="73"/>
      <c r="E49" s="73"/>
      <c r="F49" s="73"/>
      <c r="G49" s="73"/>
    </row>
    <row r="50" spans="2:7">
      <c r="B50" s="17" t="s">
        <v>20</v>
      </c>
      <c r="C50" s="18">
        <v>10000000000</v>
      </c>
      <c r="D50" s="19"/>
      <c r="E50" s="20">
        <f>$C$50</f>
        <v>10000000000</v>
      </c>
      <c r="F50" s="19"/>
      <c r="G50" s="21">
        <f>$C$50</f>
        <v>10000000000</v>
      </c>
    </row>
    <row r="51" spans="2:7">
      <c r="B51" s="22" t="s">
        <v>25</v>
      </c>
      <c r="C51" s="29">
        <v>0.3</v>
      </c>
      <c r="D51" s="19"/>
      <c r="E51" s="24">
        <f>$C$51</f>
        <v>0.3</v>
      </c>
      <c r="F51" s="19"/>
      <c r="G51" s="59">
        <f>$C$51</f>
        <v>0.3</v>
      </c>
    </row>
    <row r="52" spans="2:7">
      <c r="B52" s="17" t="s">
        <v>22</v>
      </c>
      <c r="C52" s="85">
        <f>C51*C50</f>
        <v>3000000000</v>
      </c>
      <c r="D52" s="19"/>
      <c r="E52" s="20">
        <f>E50*E51</f>
        <v>3000000000</v>
      </c>
      <c r="F52" s="19"/>
      <c r="G52" s="21">
        <f>G50*G51</f>
        <v>3000000000</v>
      </c>
    </row>
    <row r="53" spans="2:7">
      <c r="B53" s="22" t="s">
        <v>71</v>
      </c>
      <c r="C53" s="29">
        <v>0.5</v>
      </c>
      <c r="D53" s="19"/>
      <c r="E53" s="24">
        <f>$C$53</f>
        <v>0.5</v>
      </c>
      <c r="F53" s="19"/>
      <c r="G53" s="59">
        <f>$C$53</f>
        <v>0.5</v>
      </c>
    </row>
    <row r="54" spans="2:7">
      <c r="B54" s="17" t="s">
        <v>19</v>
      </c>
      <c r="C54" s="85">
        <f>C53*C52</f>
        <v>1500000000</v>
      </c>
      <c r="D54" s="19"/>
      <c r="E54" s="20">
        <f>E52*E53</f>
        <v>1500000000</v>
      </c>
      <c r="F54" s="19"/>
      <c r="G54" s="21">
        <f>G52*G53</f>
        <v>1500000000</v>
      </c>
    </row>
    <row r="55" spans="2:7">
      <c r="B55" s="22" t="s">
        <v>45</v>
      </c>
      <c r="C55" s="60">
        <v>0.2</v>
      </c>
      <c r="D55" s="19"/>
      <c r="E55" s="24"/>
      <c r="F55" s="19"/>
      <c r="G55" s="61"/>
    </row>
    <row r="56" spans="2:7">
      <c r="B56" s="17" t="s">
        <v>47</v>
      </c>
      <c r="C56" s="85">
        <f>C54*C55</f>
        <v>300000000</v>
      </c>
      <c r="D56" s="19"/>
      <c r="E56" s="27"/>
      <c r="F56" s="19"/>
      <c r="G56" s="61"/>
    </row>
    <row r="57" spans="2:7">
      <c r="B57" s="22" t="s">
        <v>60</v>
      </c>
      <c r="C57" s="81">
        <v>1.75</v>
      </c>
      <c r="D57" s="19"/>
      <c r="E57" s="27"/>
      <c r="F57" s="19"/>
      <c r="G57" s="61"/>
    </row>
    <row r="58" spans="2:7">
      <c r="B58" s="17" t="s">
        <v>61</v>
      </c>
      <c r="C58" s="85">
        <f>C57*C56</f>
        <v>525000000</v>
      </c>
      <c r="D58" s="19"/>
      <c r="E58" s="27"/>
      <c r="F58" s="19"/>
      <c r="G58" s="61"/>
    </row>
    <row r="59" spans="2:7">
      <c r="B59" s="22" t="s">
        <v>46</v>
      </c>
      <c r="C59" s="62">
        <v>0.25</v>
      </c>
      <c r="D59" s="19"/>
      <c r="E59" s="24"/>
      <c r="F59" s="19"/>
      <c r="G59" s="61"/>
    </row>
    <row r="60" spans="2:7">
      <c r="B60" s="82" t="s">
        <v>48</v>
      </c>
      <c r="C60" s="86">
        <f>C58*C59</f>
        <v>131250000</v>
      </c>
      <c r="D60" s="51"/>
      <c r="E60" s="52"/>
      <c r="F60" s="51"/>
      <c r="G60" s="68"/>
    </row>
    <row r="61" spans="2:7">
      <c r="B61" s="32" t="s">
        <v>66</v>
      </c>
      <c r="C61" s="12"/>
      <c r="D61" s="12"/>
      <c r="E61" s="16">
        <v>0.25</v>
      </c>
      <c r="F61" s="12"/>
      <c r="G61" s="69">
        <f>E61</f>
        <v>0.25</v>
      </c>
    </row>
    <row r="62" spans="2:7">
      <c r="B62" s="17" t="s">
        <v>21</v>
      </c>
      <c r="C62" s="19"/>
      <c r="D62" s="19"/>
      <c r="E62" s="85">
        <f>E61*E54</f>
        <v>375000000</v>
      </c>
      <c r="F62" s="19"/>
      <c r="G62" s="88">
        <f t="shared" ref="G62:G64" si="0">E62</f>
        <v>375000000</v>
      </c>
    </row>
    <row r="63" spans="2:7">
      <c r="B63" s="22" t="s">
        <v>26</v>
      </c>
      <c r="C63" s="19"/>
      <c r="D63" s="19"/>
      <c r="E63" s="29">
        <v>0.8</v>
      </c>
      <c r="F63" s="19"/>
      <c r="G63" s="63">
        <f t="shared" si="0"/>
        <v>0.8</v>
      </c>
    </row>
    <row r="64" spans="2:7">
      <c r="B64" s="17" t="s">
        <v>23</v>
      </c>
      <c r="C64" s="19"/>
      <c r="D64" s="19"/>
      <c r="E64" s="87">
        <f>E63*E62</f>
        <v>300000000</v>
      </c>
      <c r="F64" s="19"/>
      <c r="G64" s="88">
        <f t="shared" si="0"/>
        <v>300000000</v>
      </c>
    </row>
    <row r="65" spans="2:7">
      <c r="B65" s="22" t="s">
        <v>45</v>
      </c>
      <c r="C65" s="19"/>
      <c r="D65" s="19"/>
      <c r="E65" s="64">
        <f>C55</f>
        <v>0.2</v>
      </c>
      <c r="F65" s="19"/>
      <c r="G65" s="61"/>
    </row>
    <row r="66" spans="2:7">
      <c r="B66" s="17" t="s">
        <v>62</v>
      </c>
      <c r="C66" s="19"/>
      <c r="D66" s="19"/>
      <c r="E66" s="85">
        <f>E64*E65</f>
        <v>60000000</v>
      </c>
      <c r="F66" s="19"/>
      <c r="G66" s="61"/>
    </row>
    <row r="67" spans="2:7">
      <c r="B67" s="22" t="s">
        <v>60</v>
      </c>
      <c r="C67" s="19"/>
      <c r="D67" s="19"/>
      <c r="E67" s="80">
        <f>C57</f>
        <v>1.75</v>
      </c>
      <c r="F67" s="19"/>
      <c r="G67" s="61"/>
    </row>
    <row r="68" spans="2:7">
      <c r="B68" s="17" t="s">
        <v>61</v>
      </c>
      <c r="C68" s="19"/>
      <c r="D68" s="19"/>
      <c r="E68" s="85">
        <f>E66*E67</f>
        <v>105000000</v>
      </c>
      <c r="F68" s="19"/>
      <c r="G68" s="61"/>
    </row>
    <row r="69" spans="2:7">
      <c r="B69" s="22" t="s">
        <v>46</v>
      </c>
      <c r="C69" s="19"/>
      <c r="D69" s="19"/>
      <c r="E69" s="65">
        <f>C59</f>
        <v>0.25</v>
      </c>
      <c r="F69" s="19"/>
      <c r="G69" s="61"/>
    </row>
    <row r="70" spans="2:7">
      <c r="B70" s="82" t="s">
        <v>63</v>
      </c>
      <c r="C70" s="51"/>
      <c r="D70" s="51"/>
      <c r="E70" s="86">
        <f>E68*E69</f>
        <v>26250000</v>
      </c>
      <c r="F70" s="51"/>
      <c r="G70" s="68"/>
    </row>
    <row r="71" spans="2:7">
      <c r="B71" s="22" t="s">
        <v>49</v>
      </c>
      <c r="C71" s="19"/>
      <c r="D71" s="19"/>
      <c r="E71" s="19"/>
      <c r="F71" s="19"/>
      <c r="G71" s="38">
        <v>0.8</v>
      </c>
    </row>
    <row r="72" spans="2:7">
      <c r="B72" s="17" t="s">
        <v>67</v>
      </c>
      <c r="C72" s="19"/>
      <c r="D72" s="19"/>
      <c r="E72" s="19"/>
      <c r="F72" s="19"/>
      <c r="G72" s="89">
        <f>G71*G64</f>
        <v>240000000</v>
      </c>
    </row>
    <row r="73" spans="2:7">
      <c r="B73" s="22" t="s">
        <v>50</v>
      </c>
      <c r="C73" s="19"/>
      <c r="D73" s="19"/>
      <c r="E73" s="19"/>
      <c r="F73" s="19"/>
      <c r="G73" s="38">
        <v>0.5</v>
      </c>
    </row>
    <row r="74" spans="2:7">
      <c r="B74" s="17" t="s">
        <v>68</v>
      </c>
      <c r="C74" s="19"/>
      <c r="D74" s="19"/>
      <c r="E74" s="19"/>
      <c r="F74" s="19"/>
      <c r="G74" s="89">
        <f>G73*G72</f>
        <v>120000000</v>
      </c>
    </row>
    <row r="75" spans="2:7">
      <c r="B75" s="22" t="s">
        <v>45</v>
      </c>
      <c r="C75" s="19"/>
      <c r="D75" s="19"/>
      <c r="E75" s="19"/>
      <c r="F75" s="19"/>
      <c r="G75" s="66">
        <f>C55</f>
        <v>0.2</v>
      </c>
    </row>
    <row r="76" spans="2:7">
      <c r="B76" s="17" t="s">
        <v>69</v>
      </c>
      <c r="C76" s="19"/>
      <c r="D76" s="19"/>
      <c r="E76" s="19"/>
      <c r="F76" s="19"/>
      <c r="G76" s="21">
        <f>G74*G75</f>
        <v>24000000</v>
      </c>
    </row>
    <row r="77" spans="2:7">
      <c r="B77" s="22" t="s">
        <v>46</v>
      </c>
      <c r="C77" s="19"/>
      <c r="D77" s="19"/>
      <c r="E77" s="19"/>
      <c r="F77" s="19"/>
      <c r="G77" s="67">
        <f>C59</f>
        <v>0.25</v>
      </c>
    </row>
    <row r="78" spans="2:7">
      <c r="B78" s="82" t="s">
        <v>65</v>
      </c>
      <c r="C78" s="51"/>
      <c r="D78" s="51"/>
      <c r="E78" s="51"/>
      <c r="F78" s="51"/>
      <c r="G78" s="90">
        <f>G76*G77</f>
        <v>6000000</v>
      </c>
    </row>
    <row r="79" spans="2:7">
      <c r="B79" s="55" t="s">
        <v>64</v>
      </c>
      <c r="C79" s="14" t="str">
        <f>"TAM = " &amp; TEXT(C60, "$#,###")</f>
        <v>TAM = $131,250,000</v>
      </c>
      <c r="D79" s="13"/>
      <c r="E79" s="14" t="str">
        <f>"SAM = " &amp; TEXT(E70, "$#,###")</f>
        <v>SAM = $26,250,000</v>
      </c>
      <c r="F79" s="13"/>
      <c r="G79" s="39" t="str">
        <f>"SOM = " &amp; TEXT(G78, "$#,###")</f>
        <v>SOM = $6,000,000</v>
      </c>
    </row>
    <row r="80" spans="2:7">
      <c r="B80" s="17"/>
      <c r="C80" s="40"/>
      <c r="D80" s="40"/>
      <c r="E80" s="56" t="str">
        <f>"SAM % of TAM = "&amp;TEXT((E70/C60),"0.0%")</f>
        <v>SAM % of TAM = 20.0%</v>
      </c>
      <c r="F80" s="40"/>
      <c r="G80" s="57" t="str">
        <f>"SOM % of TAM = "&amp;TEXT((G78/C60),"0.0%")</f>
        <v>SOM % of TAM = 4.6%</v>
      </c>
    </row>
    <row r="81" spans="2:7">
      <c r="B81" s="41"/>
      <c r="C81" s="42"/>
      <c r="D81" s="42"/>
      <c r="E81" s="43"/>
      <c r="F81" s="42"/>
      <c r="G81" s="58" t="str">
        <f>"SOM % of SAM = "&amp;TEXT((G78/E70),"0.0%")</f>
        <v>SOM % of SAM = 22.9%</v>
      </c>
    </row>
  </sheetData>
  <pageMargins left="0.25" right="0.25" top="0.75" bottom="0.75" header="0.3" footer="0.3"/>
  <pageSetup scale="3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F623-C356-AA4D-99DA-1997D979A6CD}">
  <sheetPr>
    <pageSetUpPr fitToPage="1"/>
  </sheetPr>
  <dimension ref="B2:E9"/>
  <sheetViews>
    <sheetView zoomScale="150" workbookViewId="0">
      <selection activeCell="D22" sqref="D22"/>
    </sheetView>
  </sheetViews>
  <sheetFormatPr baseColWidth="10" defaultRowHeight="16"/>
  <cols>
    <col min="2" max="2" width="19.6640625" customWidth="1"/>
    <col min="3" max="3" width="55.1640625" customWidth="1"/>
    <col min="4" max="4" width="56.33203125" bestFit="1" customWidth="1"/>
    <col min="5" max="5" width="55.83203125" customWidth="1"/>
  </cols>
  <sheetData>
    <row r="2" spans="2:5">
      <c r="B2" s="70" t="s">
        <v>83</v>
      </c>
      <c r="C2" s="71"/>
      <c r="D2" s="71"/>
      <c r="E2" s="71"/>
    </row>
    <row r="4" spans="2:5">
      <c r="C4" s="3" t="s">
        <v>2</v>
      </c>
      <c r="D4" s="3" t="s">
        <v>3</v>
      </c>
      <c r="E4" s="3" t="s">
        <v>4</v>
      </c>
    </row>
    <row r="5" spans="2:5" s="93" customFormat="1" ht="34">
      <c r="B5" s="91" t="s">
        <v>6</v>
      </c>
      <c r="C5" s="92" t="s">
        <v>70</v>
      </c>
      <c r="D5" s="92" t="s">
        <v>9</v>
      </c>
      <c r="E5" s="92" t="s">
        <v>11</v>
      </c>
    </row>
    <row r="6" spans="2:5">
      <c r="B6" s="2" t="s">
        <v>7</v>
      </c>
      <c r="C6" t="s">
        <v>8</v>
      </c>
      <c r="D6" t="s">
        <v>10</v>
      </c>
      <c r="E6" s="1" t="s">
        <v>12</v>
      </c>
    </row>
    <row r="7" spans="2:5">
      <c r="B7" s="2" t="s">
        <v>79</v>
      </c>
      <c r="C7" t="s">
        <v>72</v>
      </c>
      <c r="D7" t="s">
        <v>77</v>
      </c>
      <c r="E7" t="s">
        <v>73</v>
      </c>
    </row>
    <row r="8" spans="2:5">
      <c r="B8" s="2" t="s">
        <v>74</v>
      </c>
      <c r="C8" t="s">
        <v>75</v>
      </c>
      <c r="D8" t="s">
        <v>76</v>
      </c>
      <c r="E8" t="s">
        <v>78</v>
      </c>
    </row>
    <row r="9" spans="2:5" ht="153">
      <c r="B9" s="4" t="s">
        <v>80</v>
      </c>
      <c r="C9" s="5" t="s">
        <v>81</v>
      </c>
      <c r="D9" s="5" t="s">
        <v>82</v>
      </c>
      <c r="E9" s="5" t="s">
        <v>110</v>
      </c>
    </row>
  </sheetData>
  <printOptions gridLines="1"/>
  <pageMargins left="0.7" right="0.7" top="0.75" bottom="0.75" header="0.3" footer="0.3"/>
  <pageSetup scale="6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Market Sizing Worksheet</vt:lpstr>
      <vt:lpstr>Sample Market Sizing</vt:lpstr>
      <vt:lpstr>Market Sizing Method Comparison</vt:lpstr>
      <vt:lpstr>'Market Sizing Method Comparison'!Print_Area</vt:lpstr>
      <vt:lpstr>'Market Sizing Worksheet'!Print_Area</vt:lpstr>
      <vt:lpstr>'Sample Market Sizing'!Print_Area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Silverman</cp:lastModifiedBy>
  <cp:lastPrinted>2020-11-28T20:15:21Z</cp:lastPrinted>
  <dcterms:created xsi:type="dcterms:W3CDTF">2019-04-15T14:56:31Z</dcterms:created>
  <dcterms:modified xsi:type="dcterms:W3CDTF">2020-11-28T20:29:26Z</dcterms:modified>
</cp:coreProperties>
</file>